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19_ddm_2sessions\section1\"/>
    </mc:Choice>
  </mc:AlternateContent>
  <xr:revisionPtr revIDLastSave="0" documentId="13_ncr:1_{67150348-A1C9-4BEE-8604-F3CBBEDDCEAE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DD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60" i="1"/>
  <c r="B59" i="1"/>
  <c r="B58" i="1"/>
  <c r="B50" i="1"/>
  <c r="B49" i="1"/>
  <c r="B48" i="1"/>
  <c r="B46" i="1"/>
  <c r="B45" i="1"/>
  <c r="B44" i="1"/>
  <c r="B43" i="1"/>
  <c r="B34" i="1"/>
  <c r="F32" i="1"/>
  <c r="F31" i="1"/>
  <c r="E31" i="1"/>
  <c r="D31" i="1"/>
  <c r="C31" i="1"/>
  <c r="B31" i="1"/>
  <c r="C30" i="1"/>
  <c r="D30" i="1"/>
  <c r="E30" i="1"/>
  <c r="F30" i="1"/>
  <c r="B30" i="1"/>
  <c r="F28" i="1"/>
  <c r="F27" i="1"/>
  <c r="E27" i="1"/>
  <c r="D27" i="1"/>
  <c r="C27" i="1"/>
  <c r="B27" i="1"/>
  <c r="B24" i="1"/>
  <c r="B18" i="1"/>
  <c r="B11" i="1"/>
  <c r="B10" i="1"/>
  <c r="C61" i="1"/>
  <c r="C60" i="1"/>
  <c r="C59" i="1"/>
  <c r="C58" i="1"/>
  <c r="C46" i="1"/>
  <c r="C45" i="1"/>
  <c r="C44" i="1"/>
  <c r="C43" i="1"/>
  <c r="C48" i="1"/>
  <c r="C34" i="1"/>
  <c r="G32" i="1"/>
  <c r="G31" i="1"/>
  <c r="G30" i="1"/>
  <c r="G28" i="1"/>
  <c r="G27" i="1"/>
  <c r="C11" i="1"/>
  <c r="C10" i="1"/>
</calcChain>
</file>

<file path=xl/sharedStrings.xml><?xml version="1.0" encoding="utf-8"?>
<sst xmlns="http://schemas.openxmlformats.org/spreadsheetml/2006/main" count="48" uniqueCount="42">
  <si>
    <t>Example 1 (constant growth model)</t>
  </si>
  <si>
    <t>Assumptions: dividends growth at the same rate g in perpetuity (starting today)</t>
  </si>
  <si>
    <t>Dt (dividend today)</t>
  </si>
  <si>
    <t>perpetual growth rate (g)</t>
  </si>
  <si>
    <t>Market beta</t>
  </si>
  <si>
    <t xml:space="preserve">Market risk premium </t>
  </si>
  <si>
    <t>Rf</t>
  </si>
  <si>
    <t>Expected return (discount rate)</t>
  </si>
  <si>
    <t>Intrinsic value per share</t>
  </si>
  <si>
    <t>&lt;----CAPM</t>
  </si>
  <si>
    <t>&lt;---- PV of growing perpetuity</t>
  </si>
  <si>
    <t>Example 2 (two stage growth model)</t>
  </si>
  <si>
    <t>Assumptions: dividends will grow at a rate g1 = 30% for each of the next 5 years. And after that at a perpetual constant growth rate g = 6%.</t>
  </si>
  <si>
    <t>Dt</t>
  </si>
  <si>
    <t>g1</t>
  </si>
  <si>
    <t>g</t>
  </si>
  <si>
    <t>H</t>
  </si>
  <si>
    <t>Market risk premium</t>
  </si>
  <si>
    <t>Discount rate</t>
  </si>
  <si>
    <t>Forecasted dividend</t>
  </si>
  <si>
    <t>t+</t>
  </si>
  <si>
    <t>Terminal value (P_t+H)</t>
  </si>
  <si>
    <t>Discount factor</t>
  </si>
  <si>
    <t>Discounted dividends</t>
  </si>
  <si>
    <t>Discounted terminal value</t>
  </si>
  <si>
    <t>Example 3 (same info as Example 2, but use fundamental growth rate for g)</t>
  </si>
  <si>
    <t>Assumptions: same as example 2, but use MSFT fundamental growth rate to estimate perpetual growth rate g</t>
  </si>
  <si>
    <t>Net income</t>
  </si>
  <si>
    <t xml:space="preserve">Book equity </t>
  </si>
  <si>
    <t>Dividends</t>
  </si>
  <si>
    <t>ROE</t>
  </si>
  <si>
    <t>Dividend payout ratio</t>
  </si>
  <si>
    <t>Retention ratio (b)</t>
  </si>
  <si>
    <t xml:space="preserve">g </t>
  </si>
  <si>
    <t>PV of terminal value</t>
  </si>
  <si>
    <t>Example 4 (same inputs as example 2, but using multiples to estimate terminal value)</t>
  </si>
  <si>
    <t>Assumptions: same as example 2, except, we'll use multiples to estimate terminal value of MSFT instead of a constant growth model</t>
  </si>
  <si>
    <t>Estimate P/B (in 5 years)</t>
  </si>
  <si>
    <t>Nr share</t>
  </si>
  <si>
    <t>Teerminal market cap</t>
  </si>
  <si>
    <t>Terminal value per share (P_t+H)</t>
  </si>
  <si>
    <t xml:space="preserve">Intrinsic value per share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</si>
</sst>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47" zoomScale="140" zoomScaleNormal="140" workbookViewId="0">
      <selection activeCell="J21" sqref="J21"/>
    </sheetView>
  </sheetViews>
  <sheetFormatPr defaultRowHeight="14.4" x14ac:dyDescent="0.55000000000000004"/>
  <cols>
    <col min="1" max="1" width="28.7890625" customWidth="1"/>
  </cols>
  <sheetData>
    <row r="1" spans="1:11" x14ac:dyDescent="0.5500000000000000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1" x14ac:dyDescent="0.55000000000000004">
      <c r="A2" s="3" t="s">
        <v>1</v>
      </c>
    </row>
    <row r="4" spans="1:11" x14ac:dyDescent="0.55000000000000004">
      <c r="A4" t="s">
        <v>2</v>
      </c>
      <c r="B4">
        <v>2</v>
      </c>
    </row>
    <row r="5" spans="1:11" x14ac:dyDescent="0.55000000000000004">
      <c r="A5" t="s">
        <v>3</v>
      </c>
      <c r="B5">
        <v>0.06</v>
      </c>
    </row>
    <row r="6" spans="1:11" x14ac:dyDescent="0.55000000000000004">
      <c r="A6" t="s">
        <v>4</v>
      </c>
      <c r="B6">
        <v>1.1000000000000001</v>
      </c>
    </row>
    <row r="7" spans="1:11" x14ac:dyDescent="0.55000000000000004">
      <c r="A7" t="s">
        <v>5</v>
      </c>
      <c r="B7">
        <v>7.0000000000000007E-2</v>
      </c>
    </row>
    <row r="8" spans="1:11" x14ac:dyDescent="0.55000000000000004">
      <c r="A8" t="s">
        <v>6</v>
      </c>
      <c r="B8">
        <v>1E-3</v>
      </c>
    </row>
    <row r="10" spans="1:11" x14ac:dyDescent="0.55000000000000004">
      <c r="A10" t="s">
        <v>7</v>
      </c>
      <c r="B10">
        <f>B8 + B6 * B7</f>
        <v>7.8000000000000014E-2</v>
      </c>
      <c r="C10" t="str">
        <f ca="1">_xlfn.FORMULATEXT(B10)</f>
        <v>=B8 + B6 * B7</v>
      </c>
      <c r="F10" t="s">
        <v>9</v>
      </c>
    </row>
    <row r="11" spans="1:11" x14ac:dyDescent="0.55000000000000004">
      <c r="A11" t="s">
        <v>8</v>
      </c>
      <c r="B11">
        <f>B4 * (1 + B5) / (B10 - B5)</f>
        <v>117.77777777777769</v>
      </c>
      <c r="C11" t="str">
        <f ca="1">_xlfn.FORMULATEXT(B11)</f>
        <v>=B4 * (1 + B5) / (B10 - B5)</v>
      </c>
      <c r="F11" t="s">
        <v>10</v>
      </c>
    </row>
    <row r="13" spans="1:11" x14ac:dyDescent="0.55000000000000004">
      <c r="A13" s="5" t="s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55000000000000004">
      <c r="A14" t="s">
        <v>12</v>
      </c>
    </row>
    <row r="16" spans="1:11" x14ac:dyDescent="0.55000000000000004">
      <c r="A16" t="s">
        <v>13</v>
      </c>
      <c r="B16">
        <v>2</v>
      </c>
    </row>
    <row r="17" spans="1:7" x14ac:dyDescent="0.55000000000000004">
      <c r="A17" t="s">
        <v>14</v>
      </c>
      <c r="B17">
        <v>0.3</v>
      </c>
    </row>
    <row r="18" spans="1:7" x14ac:dyDescent="0.55000000000000004">
      <c r="A18" t="s">
        <v>15</v>
      </c>
      <c r="B18">
        <f>0.06</f>
        <v>0.06</v>
      </c>
    </row>
    <row r="19" spans="1:7" x14ac:dyDescent="0.55000000000000004">
      <c r="A19" t="s">
        <v>16</v>
      </c>
      <c r="B19">
        <v>5</v>
      </c>
    </row>
    <row r="20" spans="1:7" x14ac:dyDescent="0.55000000000000004">
      <c r="A20" t="s">
        <v>4</v>
      </c>
      <c r="B20">
        <v>1.1000000000000001</v>
      </c>
    </row>
    <row r="21" spans="1:7" x14ac:dyDescent="0.55000000000000004">
      <c r="A21" t="s">
        <v>17</v>
      </c>
      <c r="B21">
        <v>7.0000000000000007E-2</v>
      </c>
    </row>
    <row r="22" spans="1:7" x14ac:dyDescent="0.55000000000000004">
      <c r="A22" t="s">
        <v>6</v>
      </c>
      <c r="B22">
        <v>0.04</v>
      </c>
    </row>
    <row r="24" spans="1:7" x14ac:dyDescent="0.55000000000000004">
      <c r="A24" t="s">
        <v>18</v>
      </c>
      <c r="B24">
        <f>B22 + B20 * B21</f>
        <v>0.11700000000000002</v>
      </c>
    </row>
    <row r="26" spans="1:7" x14ac:dyDescent="0.55000000000000004">
      <c r="A26" s="1" t="s">
        <v>20</v>
      </c>
      <c r="B26">
        <v>1</v>
      </c>
      <c r="C26">
        <v>2</v>
      </c>
      <c r="D26">
        <v>3</v>
      </c>
      <c r="E26">
        <v>4</v>
      </c>
      <c r="F26">
        <v>5</v>
      </c>
    </row>
    <row r="27" spans="1:7" x14ac:dyDescent="0.55000000000000004">
      <c r="A27" t="s">
        <v>19</v>
      </c>
      <c r="B27">
        <f>$B$16*(1+$B$17)^B26</f>
        <v>2.6</v>
      </c>
      <c r="C27">
        <f t="shared" ref="C27:F27" si="0">$B$16*(1+$B$17)^C26</f>
        <v>3.3800000000000003</v>
      </c>
      <c r="D27">
        <f t="shared" si="0"/>
        <v>4.394000000000001</v>
      </c>
      <c r="E27">
        <f t="shared" si="0"/>
        <v>5.7122000000000011</v>
      </c>
      <c r="F27">
        <f t="shared" si="0"/>
        <v>7.4258600000000019</v>
      </c>
      <c r="G27" t="str">
        <f ca="1">_xlfn.FORMULATEXT(F27)</f>
        <v>=$B$16*(1+$B$17)^F26</v>
      </c>
    </row>
    <row r="28" spans="1:7" x14ac:dyDescent="0.55000000000000004">
      <c r="A28" t="s">
        <v>21</v>
      </c>
      <c r="F28">
        <f>F27 * (1+B18) / (B24-B18)</f>
        <v>138.09494035087718</v>
      </c>
      <c r="G28" t="str">
        <f ca="1">_xlfn.FORMULATEXT(F28)</f>
        <v>=F27 * (1+B18) / (B24-B18)</v>
      </c>
    </row>
    <row r="30" spans="1:7" x14ac:dyDescent="0.55000000000000004">
      <c r="A30" t="s">
        <v>22</v>
      </c>
      <c r="B30">
        <f>(1 + $B$24)^B26</f>
        <v>1.117</v>
      </c>
      <c r="C30">
        <f t="shared" ref="C30:F30" si="1">(1 + $B$24)^C26</f>
        <v>1.247689</v>
      </c>
      <c r="D30">
        <f t="shared" si="1"/>
        <v>1.393668613</v>
      </c>
      <c r="E30">
        <f t="shared" si="1"/>
        <v>1.5567278407210001</v>
      </c>
      <c r="F30">
        <f t="shared" si="1"/>
        <v>1.7388649980853572</v>
      </c>
      <c r="G30" t="str">
        <f ca="1">_xlfn.FORMULATEXT(F30)</f>
        <v>=(1 + $B$24)^F26</v>
      </c>
    </row>
    <row r="31" spans="1:7" x14ac:dyDescent="0.55000000000000004">
      <c r="A31" t="s">
        <v>23</v>
      </c>
      <c r="B31">
        <f>B27 / B30</f>
        <v>2.3276633840644583</v>
      </c>
      <c r="C31">
        <f t="shared" ref="C31:F31" si="2">C27 / C30</f>
        <v>2.7090084147572031</v>
      </c>
      <c r="D31">
        <f t="shared" si="2"/>
        <v>3.1528298470764233</v>
      </c>
      <c r="E31">
        <f t="shared" si="2"/>
        <v>3.6693632956126678</v>
      </c>
      <c r="F31">
        <f t="shared" si="2"/>
        <v>4.2705212930138483</v>
      </c>
      <c r="G31" t="str">
        <f ca="1">_xlfn.FORMULATEXT(F31)</f>
        <v>=F27 / F30</v>
      </c>
    </row>
    <row r="32" spans="1:7" x14ac:dyDescent="0.55000000000000004">
      <c r="A32" t="s">
        <v>24</v>
      </c>
      <c r="F32">
        <f xml:space="preserve"> F28 / F30</f>
        <v>79.416711764818899</v>
      </c>
      <c r="G32" t="str">
        <f ca="1">_xlfn.FORMULATEXT(F32)</f>
        <v>= F28 / F30</v>
      </c>
    </row>
    <row r="34" spans="1:8" x14ac:dyDescent="0.55000000000000004">
      <c r="A34" t="s">
        <v>8</v>
      </c>
      <c r="B34" s="4">
        <f>SUM(B31:F31) + F32</f>
        <v>95.546097999343502</v>
      </c>
      <c r="C34" t="str">
        <f ca="1">_xlfn.FORMULATEXT(B34)</f>
        <v>=SUM(B31:F31) + F32</v>
      </c>
    </row>
    <row r="36" spans="1:8" x14ac:dyDescent="0.55000000000000004">
      <c r="A36" s="5" t="s">
        <v>25</v>
      </c>
      <c r="B36" s="5"/>
      <c r="C36" s="5"/>
      <c r="D36" s="5"/>
      <c r="E36" s="5"/>
      <c r="F36" s="5"/>
      <c r="G36" s="5"/>
      <c r="H36" s="5"/>
    </row>
    <row r="37" spans="1:8" x14ac:dyDescent="0.55000000000000004">
      <c r="A37" s="2" t="s">
        <v>26</v>
      </c>
    </row>
    <row r="39" spans="1:8" x14ac:dyDescent="0.55000000000000004">
      <c r="A39" t="s">
        <v>27</v>
      </c>
      <c r="B39">
        <v>100</v>
      </c>
    </row>
    <row r="40" spans="1:8" x14ac:dyDescent="0.55000000000000004">
      <c r="A40" t="s">
        <v>28</v>
      </c>
      <c r="B40">
        <v>600</v>
      </c>
    </row>
    <row r="41" spans="1:8" x14ac:dyDescent="0.55000000000000004">
      <c r="A41" t="s">
        <v>29</v>
      </c>
      <c r="B41">
        <v>40</v>
      </c>
    </row>
    <row r="43" spans="1:8" x14ac:dyDescent="0.55000000000000004">
      <c r="A43" t="s">
        <v>30</v>
      </c>
      <c r="B43">
        <f>B39/B40</f>
        <v>0.16666666666666666</v>
      </c>
      <c r="C43" t="str">
        <f t="shared" ref="C43:C46" ca="1" si="3">_xlfn.FORMULATEXT(B43)</f>
        <v>=B39/B40</v>
      </c>
    </row>
    <row r="44" spans="1:8" x14ac:dyDescent="0.55000000000000004">
      <c r="A44" t="s">
        <v>31</v>
      </c>
      <c r="B44">
        <f>B41 / B39</f>
        <v>0.4</v>
      </c>
      <c r="C44" t="str">
        <f t="shared" ca="1" si="3"/>
        <v>=B41 / B39</v>
      </c>
    </row>
    <row r="45" spans="1:8" x14ac:dyDescent="0.55000000000000004">
      <c r="A45" t="s">
        <v>32</v>
      </c>
      <c r="B45">
        <f>1-B44</f>
        <v>0.6</v>
      </c>
      <c r="C45" t="str">
        <f t="shared" ca="1" si="3"/>
        <v>=1-B44</v>
      </c>
    </row>
    <row r="46" spans="1:8" x14ac:dyDescent="0.55000000000000004">
      <c r="A46" t="s">
        <v>33</v>
      </c>
      <c r="B46">
        <f>B43 * B45</f>
        <v>9.9999999999999992E-2</v>
      </c>
      <c r="C46" t="str">
        <f t="shared" ca="1" si="3"/>
        <v>=B43 * B45</v>
      </c>
    </row>
    <row r="48" spans="1:8" x14ac:dyDescent="0.55000000000000004">
      <c r="A48" t="s">
        <v>21</v>
      </c>
      <c r="B48">
        <f>F27 * (1 + B46) / (B24 - B46)</f>
        <v>480.49682352941113</v>
      </c>
      <c r="C48" t="str">
        <f ca="1">_xlfn.FORMULATEXT(B48)</f>
        <v>=F27 * (1 + B46) / (B24 - B46)</v>
      </c>
    </row>
    <row r="49" spans="1:10" x14ac:dyDescent="0.55000000000000004">
      <c r="A49" t="s">
        <v>34</v>
      </c>
      <c r="B49">
        <f>B48 / F30</f>
        <v>276.32784837148387</v>
      </c>
    </row>
    <row r="50" spans="1:10" x14ac:dyDescent="0.55000000000000004">
      <c r="A50" t="s">
        <v>8</v>
      </c>
      <c r="B50" s="4">
        <f>SUM(B31:F31) + B49</f>
        <v>292.45723460600846</v>
      </c>
    </row>
    <row r="52" spans="1:10" x14ac:dyDescent="0.55000000000000004">
      <c r="A52" s="5" t="s">
        <v>35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55000000000000004">
      <c r="A53" t="s">
        <v>36</v>
      </c>
    </row>
    <row r="55" spans="1:10" x14ac:dyDescent="0.55000000000000004">
      <c r="A55" t="s">
        <v>37</v>
      </c>
      <c r="B55">
        <v>10</v>
      </c>
    </row>
    <row r="56" spans="1:10" x14ac:dyDescent="0.55000000000000004">
      <c r="A56" t="s">
        <v>38</v>
      </c>
      <c r="B56">
        <v>7.6</v>
      </c>
    </row>
    <row r="58" spans="1:10" x14ac:dyDescent="0.55000000000000004">
      <c r="A58" t="s">
        <v>39</v>
      </c>
      <c r="B58">
        <f>B55 * B40</f>
        <v>6000</v>
      </c>
      <c r="C58" t="str">
        <f ca="1">_xlfn.FORMULATEXT(B58)</f>
        <v>=B55 * B40</v>
      </c>
    </row>
    <row r="59" spans="1:10" x14ac:dyDescent="0.55000000000000004">
      <c r="A59" t="s">
        <v>40</v>
      </c>
      <c r="B59">
        <f>B58 / B56</f>
        <v>789.47368421052636</v>
      </c>
      <c r="C59" t="str">
        <f ca="1">_xlfn.FORMULATEXT(B59)</f>
        <v>=B58 / B56</v>
      </c>
    </row>
    <row r="60" spans="1:10" x14ac:dyDescent="0.55000000000000004">
      <c r="A60" t="s">
        <v>24</v>
      </c>
      <c r="B60">
        <f>B59 / F30</f>
        <v>454.01666321411153</v>
      </c>
      <c r="C60" t="str">
        <f t="shared" ref="C60:C61" ca="1" si="4">_xlfn.FORMULATEXT(B60)</f>
        <v>=B59 / F30</v>
      </c>
    </row>
    <row r="61" spans="1:10" x14ac:dyDescent="0.55000000000000004">
      <c r="A61" t="s">
        <v>41</v>
      </c>
      <c r="B61" s="4">
        <f xml:space="preserve"> SUM(B31:F31) + B60</f>
        <v>470.14604944863612</v>
      </c>
      <c r="C61" t="str">
        <f t="shared" ca="1" si="4"/>
        <v>= SUM(B31:F31) + B60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Ion</dc:creator>
  <cp:lastModifiedBy>Ion, Mihai B.</cp:lastModifiedBy>
  <dcterms:created xsi:type="dcterms:W3CDTF">2015-06-05T18:17:20Z</dcterms:created>
  <dcterms:modified xsi:type="dcterms:W3CDTF">2026-04-09T16:34:04Z</dcterms:modified>
</cp:coreProperties>
</file>